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008CE7B6-145F-4618-8D9A-9A13036A9D76}" xr6:coauthVersionLast="40" xr6:coauthVersionMax="40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G21" i="1" s="1"/>
  <c r="B21" i="1"/>
  <c r="F21" i="1" s="1"/>
  <c r="C20" i="1"/>
  <c r="E20" i="1" s="1"/>
  <c r="B20" i="1"/>
  <c r="F20" i="1" s="1"/>
  <c r="E19" i="1"/>
  <c r="D19" i="1"/>
  <c r="C19" i="1"/>
  <c r="G19" i="1" s="1"/>
  <c r="B19" i="1"/>
  <c r="F19" i="1" s="1"/>
  <c r="C18" i="1"/>
  <c r="E18" i="1" s="1"/>
  <c r="B18" i="1"/>
  <c r="D18" i="1" s="1"/>
  <c r="E17" i="1"/>
  <c r="D17" i="1"/>
  <c r="C17" i="1"/>
  <c r="G17" i="1" s="1"/>
  <c r="B17" i="1"/>
  <c r="F17" i="1" s="1"/>
  <c r="C16" i="1"/>
  <c r="E16" i="1" s="1"/>
  <c r="B16" i="1"/>
  <c r="F16" i="1" s="1"/>
  <c r="E15" i="1"/>
  <c r="D15" i="1"/>
  <c r="C15" i="1"/>
  <c r="G15" i="1" s="1"/>
  <c r="B15" i="1"/>
  <c r="F15" i="1" s="1"/>
  <c r="C14" i="1"/>
  <c r="E14" i="1" s="1"/>
  <c r="B14" i="1"/>
  <c r="F14" i="1" s="1"/>
  <c r="E13" i="1"/>
  <c r="D13" i="1"/>
  <c r="C13" i="1"/>
  <c r="G13" i="1" s="1"/>
  <c r="B13" i="1"/>
  <c r="F13" i="1" s="1"/>
  <c r="G12" i="1"/>
  <c r="F12" i="1"/>
  <c r="E12" i="1"/>
  <c r="D12" i="1"/>
  <c r="G20" i="1" l="1"/>
  <c r="E21" i="1"/>
  <c r="F18" i="1"/>
  <c r="D14" i="1"/>
  <c r="D16" i="1"/>
  <c r="D20" i="1"/>
  <c r="G14" i="1"/>
  <c r="G16" i="1"/>
  <c r="G18" i="1"/>
</calcChain>
</file>

<file path=xl/sharedStrings.xml><?xml version="1.0" encoding="utf-8"?>
<sst xmlns="http://schemas.openxmlformats.org/spreadsheetml/2006/main" count="115" uniqueCount="84">
  <si>
    <t xml:space="preserve"> г.Бердск , ул.Комсомольская , 3 тел.(383) 299-13-35</t>
  </si>
  <si>
    <t>г.Новосибирск , ул.Светлановская , 50 ТВК "Большая медведица" " т.(383)287-13-39</t>
  </si>
  <si>
    <t xml:space="preserve">                           ПРАЙС ЛИСТ от 03.01.2019г</t>
  </si>
  <si>
    <t xml:space="preserve">                                               МЕЖКОМНАТНЫЕ ДВЕРИ</t>
  </si>
  <si>
    <t>в рублях</t>
  </si>
  <si>
    <t>Наименование коллекции (модели)</t>
  </si>
  <si>
    <t xml:space="preserve">Шпон ясеня , </t>
  </si>
  <si>
    <t>Ширина дверного</t>
  </si>
  <si>
    <t>Шпон дуба</t>
  </si>
  <si>
    <t>дверного полотна</t>
  </si>
  <si>
    <t xml:space="preserve">сосна эмаль </t>
  </si>
  <si>
    <t xml:space="preserve">полотна более </t>
  </si>
  <si>
    <t>(руб/шт)</t>
  </si>
  <si>
    <t>1000мм (руб/м2)</t>
  </si>
  <si>
    <t>стекло</t>
  </si>
  <si>
    <t xml:space="preserve">        глухая           </t>
  </si>
  <si>
    <t xml:space="preserve">           глухая           </t>
  </si>
  <si>
    <t>"Классика"</t>
  </si>
  <si>
    <t>"Евро"</t>
  </si>
  <si>
    <t>"Грация"</t>
  </si>
  <si>
    <t>"Танго"</t>
  </si>
  <si>
    <t>"Элегия"</t>
  </si>
  <si>
    <t>"Радиус"</t>
  </si>
  <si>
    <t>"Румба"</t>
  </si>
  <si>
    <t>"Самба"</t>
  </si>
  <si>
    <t>"АРТ","Мarius"</t>
  </si>
  <si>
    <t>"Ренессанс"</t>
  </si>
  <si>
    <t>Коллекция "Джайв"</t>
  </si>
  <si>
    <t xml:space="preserve">            "Гладкое","Вега"</t>
  </si>
  <si>
    <t xml:space="preserve">            "Орион","Эко классик"</t>
  </si>
  <si>
    <t xml:space="preserve">            "Мери"</t>
  </si>
  <si>
    <t xml:space="preserve">            "Лотос"глянец</t>
  </si>
  <si>
    <t xml:space="preserve">            "Натали", "Виста"</t>
  </si>
  <si>
    <t>ПРАЙС   ЛИСТ НА КОМПЛЕКТУЮЩИЕ ИЗДЕЛИЯ  от 03.01.2019г</t>
  </si>
  <si>
    <t>КОРОБКА</t>
  </si>
  <si>
    <t xml:space="preserve">          L= 2100</t>
  </si>
  <si>
    <t xml:space="preserve">          L= 2400</t>
  </si>
  <si>
    <t xml:space="preserve">          L= 2700</t>
  </si>
  <si>
    <t>ИШ ясень</t>
  </si>
  <si>
    <t>ИШ дуб</t>
  </si>
  <si>
    <t>Коробка телескопическая (сосна) комп. без порога</t>
  </si>
  <si>
    <t>Коробка телескопическая (сосна) комп. с порогом</t>
  </si>
  <si>
    <t>Коробка для коллекции "Джайв" комп. без порога</t>
  </si>
  <si>
    <t>Коробка для коллекции "Джайв" комп. с порогом</t>
  </si>
  <si>
    <t>НАЛИЧНИК</t>
  </si>
  <si>
    <t xml:space="preserve">          L= 2200</t>
  </si>
  <si>
    <t xml:space="preserve">          L= 2450</t>
  </si>
  <si>
    <t xml:space="preserve">          L= 2800</t>
  </si>
  <si>
    <t xml:space="preserve"> дуб</t>
  </si>
  <si>
    <t xml:space="preserve">    -наличник   70мм (сосна) комп.2,5шт</t>
  </si>
  <si>
    <t xml:space="preserve">   - наличник 70 мм канилюрами (сосна) комп.2,5шт</t>
  </si>
  <si>
    <t xml:space="preserve">   - наличник коллекции "Джайв" МДФ комп.2,5шт</t>
  </si>
  <si>
    <t xml:space="preserve">  -  наличник "Кардинал" 85мм комп. 2,5шт</t>
  </si>
  <si>
    <t xml:space="preserve"> - наличник "Ренессанс" 100мм комп.2,5шт</t>
  </si>
  <si>
    <t xml:space="preserve">   - наличник 70 мм , "Круглый" комп.2,5шт</t>
  </si>
  <si>
    <t xml:space="preserve">   - наличник 80 мм , "Соло","Прованс","АРТ",</t>
  </si>
  <si>
    <t xml:space="preserve">    "Мarius" комп. 2,5шт</t>
  </si>
  <si>
    <t xml:space="preserve">   - наличник "Натали" 80мм комп.2,5шт.</t>
  </si>
  <si>
    <t>КАРНИЗЫ И ДЕКОРАТИВНЫЕ ЭЛЕМЕНТЫ</t>
  </si>
  <si>
    <t>Сосна</t>
  </si>
  <si>
    <t>ясень</t>
  </si>
  <si>
    <t>дуб</t>
  </si>
  <si>
    <t xml:space="preserve"> - "Ступенька" , "Соло","Галла мал." за 1м.п.</t>
  </si>
  <si>
    <t xml:space="preserve"> - "Галла большая"  за 1м.п.</t>
  </si>
  <si>
    <t xml:space="preserve"> - капитель "Кардинал" МДФ эмаль / ИШ  за 1шт</t>
  </si>
  <si>
    <t xml:space="preserve"> - капитель "Ренессанс" МДФ большая за 1м.п.</t>
  </si>
  <si>
    <t xml:space="preserve"> - капитель "Ренессанс" МДФ малая за 1м.п.</t>
  </si>
  <si>
    <t xml:space="preserve"> - декор. элементы,( 2шт комп) 70*70</t>
  </si>
  <si>
    <t xml:space="preserve"> - декор. Элемент "Лев" ( 2шт комп) </t>
  </si>
  <si>
    <t>ДЛЯ РАЗДВИЖНЫХ ДВЕРЕЙ</t>
  </si>
  <si>
    <t>Гардина (сосна)</t>
  </si>
  <si>
    <t>Брусок монтажный  65х40</t>
  </si>
  <si>
    <t>ПРАЙС   ЛИСТ НА ФАСАДЫ,ВИТРАЖИ И ПРОЧИЕ  от 09.04.2018г</t>
  </si>
  <si>
    <t>Наименование  изделия</t>
  </si>
  <si>
    <t>МДФ, эмаль</t>
  </si>
  <si>
    <t>Шпон ясеня,</t>
  </si>
  <si>
    <t>(руб/м2)</t>
  </si>
  <si>
    <t>сосна эмаль</t>
  </si>
  <si>
    <t>Фасады (20мм)</t>
  </si>
  <si>
    <t>Витражи(20мм)</t>
  </si>
  <si>
    <t>Витражи (40мм)</t>
  </si>
  <si>
    <t>Стеновые панели (16мм)</t>
  </si>
  <si>
    <t>Решетка радиаторная (м.пог.)</t>
  </si>
  <si>
    <t>Плинтус (80-120мм) м.пог.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</si>
</sst>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12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11" xfId="0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1" fontId="3" fillId="0" borderId="14" xfId="1" applyNumberFormat="1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1" fontId="3" fillId="0" borderId="18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" fontId="3" fillId="0" borderId="18" xfId="1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1" fontId="3" fillId="0" borderId="22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22" xfId="1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1" fontId="3" fillId="0" borderId="26" xfId="0" applyNumberFormat="1" applyFont="1" applyBorder="1" applyAlignment="1">
      <alignment horizontal="center"/>
    </xf>
    <xf numFmtId="1" fontId="3" fillId="0" borderId="25" xfId="1" applyNumberFormat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" fontId="3" fillId="0" borderId="29" xfId="0" applyNumberFormat="1" applyFont="1" applyBorder="1" applyAlignment="1">
      <alignment horizontal="center"/>
    </xf>
    <xf numFmtId="1" fontId="3" fillId="0" borderId="31" xfId="0" applyNumberFormat="1" applyFont="1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0" fontId="3" fillId="0" borderId="17" xfId="0" applyFont="1" applyFill="1" applyBorder="1" applyAlignment="1">
      <alignment horizontal="left"/>
    </xf>
    <xf numFmtId="0" fontId="3" fillId="0" borderId="18" xfId="0" applyFont="1" applyBorder="1"/>
    <xf numFmtId="0" fontId="3" fillId="0" borderId="20" xfId="0" applyFont="1" applyBorder="1" applyAlignment="1">
      <alignment horizontal="center"/>
    </xf>
    <xf numFmtId="0" fontId="3" fillId="0" borderId="17" xfId="0" applyFont="1" applyBorder="1"/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/>
    <xf numFmtId="0" fontId="3" fillId="0" borderId="32" xfId="0" applyFont="1" applyBorder="1"/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25" xfId="0" applyFont="1" applyBorder="1"/>
    <xf numFmtId="0" fontId="8" fillId="0" borderId="27" xfId="0" applyFont="1" applyBorder="1"/>
    <xf numFmtId="0" fontId="8" fillId="0" borderId="26" xfId="0" applyFont="1" applyBorder="1"/>
    <xf numFmtId="0" fontId="8" fillId="0" borderId="6" xfId="0" applyFont="1" applyBorder="1"/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40" xfId="0" applyFont="1" applyBorder="1"/>
    <xf numFmtId="0" fontId="3" fillId="0" borderId="41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42" xfId="0" applyFont="1" applyBorder="1"/>
    <xf numFmtId="0" fontId="3" fillId="0" borderId="23" xfId="0" applyFont="1" applyBorder="1"/>
    <xf numFmtId="0" fontId="3" fillId="0" borderId="43" xfId="0" applyFont="1" applyBorder="1"/>
    <xf numFmtId="0" fontId="3" fillId="0" borderId="44" xfId="0" applyFont="1" applyBorder="1"/>
    <xf numFmtId="0" fontId="3" fillId="0" borderId="12" xfId="0" applyFont="1" applyBorder="1"/>
    <xf numFmtId="0" fontId="3" fillId="0" borderId="45" xfId="0" applyFont="1" applyBorder="1"/>
    <xf numFmtId="0" fontId="3" fillId="0" borderId="33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5" xfId="0" applyFont="1" applyBorder="1"/>
    <xf numFmtId="0" fontId="8" fillId="0" borderId="4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13" xfId="0" applyFont="1" applyBorder="1"/>
    <xf numFmtId="0" fontId="0" fillId="0" borderId="14" xfId="0" applyBorder="1"/>
    <xf numFmtId="0" fontId="0" fillId="0" borderId="48" xfId="0" applyBorder="1"/>
    <xf numFmtId="0" fontId="9" fillId="0" borderId="16" xfId="0" applyFont="1" applyBorder="1" applyAlignment="1">
      <alignment horizontal="right"/>
    </xf>
    <xf numFmtId="0" fontId="0" fillId="0" borderId="18" xfId="0" applyBorder="1"/>
    <xf numFmtId="0" fontId="0" fillId="0" borderId="49" xfId="0" applyBorder="1"/>
    <xf numFmtId="0" fontId="6" fillId="0" borderId="20" xfId="0" applyFont="1" applyBorder="1"/>
    <xf numFmtId="0" fontId="0" fillId="0" borderId="18" xfId="0" applyFill="1" applyBorder="1"/>
    <xf numFmtId="0" fontId="0" fillId="0" borderId="49" xfId="0" applyFill="1" applyBorder="1"/>
    <xf numFmtId="0" fontId="0" fillId="0" borderId="22" xfId="0" applyBorder="1"/>
    <xf numFmtId="0" fontId="0" fillId="0" borderId="50" xfId="0" applyBorder="1"/>
    <xf numFmtId="0" fontId="6" fillId="0" borderId="24" xfId="0" applyFont="1" applyBorder="1"/>
    <xf numFmtId="0" fontId="0" fillId="0" borderId="22" xfId="0" applyFill="1" applyBorder="1"/>
    <xf numFmtId="0" fontId="0" fillId="0" borderId="50" xfId="0" applyFill="1" applyBorder="1"/>
    <xf numFmtId="0" fontId="3" fillId="0" borderId="6" xfId="0" applyFont="1" applyBorder="1"/>
    <xf numFmtId="0" fontId="0" fillId="0" borderId="23" xfId="0" applyBorder="1"/>
    <xf numFmtId="0" fontId="0" fillId="0" borderId="23" xfId="0" applyFill="1" applyBorder="1"/>
    <xf numFmtId="0" fontId="0" fillId="0" borderId="47" xfId="0" applyBorder="1"/>
    <xf numFmtId="0" fontId="0" fillId="0" borderId="51" xfId="0" applyBorder="1"/>
    <xf numFmtId="0" fontId="6" fillId="0" borderId="52" xfId="0" applyFont="1" applyBorder="1"/>
    <xf numFmtId="0" fontId="0" fillId="0" borderId="47" xfId="0" applyFill="1" applyBorder="1"/>
    <xf numFmtId="0" fontId="0" fillId="0" borderId="51" xfId="0" applyFill="1" applyBorder="1"/>
    <xf numFmtId="0" fontId="3" fillId="0" borderId="8" xfId="0" applyFont="1" applyBorder="1"/>
    <xf numFmtId="0" fontId="0" fillId="0" borderId="32" xfId="0" applyBorder="1"/>
    <xf numFmtId="0" fontId="0" fillId="0" borderId="33" xfId="0" applyBorder="1"/>
    <xf numFmtId="0" fontId="6" fillId="0" borderId="45" xfId="0" applyFont="1" applyBorder="1"/>
    <xf numFmtId="0" fontId="0" fillId="0" borderId="32" xfId="0" applyFill="1" applyBorder="1"/>
    <xf numFmtId="0" fontId="0" fillId="0" borderId="33" xfId="0" applyFill="1" applyBorder="1"/>
    <xf numFmtId="0" fontId="2" fillId="0" borderId="52" xfId="0" applyFont="1" applyBorder="1"/>
    <xf numFmtId="0" fontId="8" fillId="0" borderId="12" xfId="0" applyFont="1" applyBorder="1"/>
    <xf numFmtId="0" fontId="8" fillId="0" borderId="12" xfId="0" applyFont="1" applyBorder="1" applyAlignment="1">
      <alignment horizontal="center"/>
    </xf>
    <xf numFmtId="0" fontId="10" fillId="0" borderId="13" xfId="0" applyFont="1" applyBorder="1"/>
    <xf numFmtId="0" fontId="0" fillId="0" borderId="6" xfId="0" applyBorder="1"/>
    <xf numFmtId="0" fontId="0" fillId="0" borderId="0" xfId="0" applyBorder="1"/>
    <xf numFmtId="0" fontId="0" fillId="0" borderId="0" xfId="0" applyFill="1" applyBorder="1"/>
    <xf numFmtId="0" fontId="0" fillId="0" borderId="7" xfId="0" applyFill="1" applyBorder="1"/>
    <xf numFmtId="0" fontId="11" fillId="0" borderId="17" xfId="0" applyFont="1" applyBorder="1"/>
    <xf numFmtId="0" fontId="0" fillId="0" borderId="53" xfId="0" applyBorder="1"/>
    <xf numFmtId="0" fontId="0" fillId="0" borderId="53" xfId="0" applyFill="1" applyBorder="1"/>
    <xf numFmtId="0" fontId="0" fillId="0" borderId="19" xfId="0" applyFill="1" applyBorder="1"/>
    <xf numFmtId="0" fontId="6" fillId="0" borderId="18" xfId="0" applyFont="1" applyBorder="1"/>
    <xf numFmtId="0" fontId="6" fillId="0" borderId="53" xfId="0" applyFont="1" applyBorder="1"/>
    <xf numFmtId="0" fontId="6" fillId="0" borderId="53" xfId="0" applyFont="1" applyFill="1" applyBorder="1"/>
    <xf numFmtId="0" fontId="6" fillId="0" borderId="19" xfId="0" applyFont="1" applyFill="1" applyBorder="1"/>
    <xf numFmtId="0" fontId="6" fillId="0" borderId="18" xfId="0" applyFont="1" applyFill="1" applyBorder="1"/>
    <xf numFmtId="0" fontId="3" fillId="0" borderId="21" xfId="0" applyFont="1" applyBorder="1"/>
    <xf numFmtId="0" fontId="6" fillId="0" borderId="22" xfId="0" applyFont="1" applyFill="1" applyBorder="1"/>
    <xf numFmtId="0" fontId="6" fillId="0" borderId="54" xfId="0" applyFont="1" applyFill="1" applyBorder="1"/>
    <xf numFmtId="0" fontId="6" fillId="0" borderId="23" xfId="0" applyFont="1" applyFill="1" applyBorder="1"/>
    <xf numFmtId="0" fontId="11" fillId="0" borderId="24" xfId="0" applyFont="1" applyBorder="1"/>
    <xf numFmtId="0" fontId="0" fillId="0" borderId="54" xfId="0" applyFill="1" applyBorder="1"/>
    <xf numFmtId="0" fontId="11" fillId="0" borderId="34" xfId="0" applyFont="1" applyBorder="1"/>
    <xf numFmtId="0" fontId="11" fillId="0" borderId="6" xfId="0" applyFont="1" applyBorder="1"/>
    <xf numFmtId="0" fontId="0" fillId="0" borderId="6" xfId="0" applyFill="1" applyBorder="1"/>
    <xf numFmtId="0" fontId="8" fillId="0" borderId="14" xfId="0" applyFont="1" applyBorder="1"/>
    <xf numFmtId="0" fontId="8" fillId="0" borderId="16" xfId="0" applyFont="1" applyBorder="1"/>
    <xf numFmtId="0" fontId="8" fillId="0" borderId="15" xfId="0" applyFont="1" applyBorder="1"/>
    <xf numFmtId="0" fontId="8" fillId="0" borderId="28" xfId="0" applyFont="1" applyBorder="1"/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3" fillId="0" borderId="22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2" fillId="0" borderId="0" xfId="0" applyFont="1" applyBorder="1" applyAlignment="1">
      <alignment horizontal="right"/>
    </xf>
    <xf numFmtId="0" fontId="0" fillId="0" borderId="5" xfId="0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55" xfId="0" applyBorder="1"/>
    <xf numFmtId="0" fontId="0" fillId="0" borderId="15" xfId="0" applyBorder="1"/>
    <xf numFmtId="0" fontId="0" fillId="0" borderId="19" xfId="0" applyBorder="1"/>
    <xf numFmtId="0" fontId="0" fillId="0" borderId="56" xfId="0" applyBorder="1"/>
    <xf numFmtId="0" fontId="2" fillId="0" borderId="25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topLeftCell="A46" workbookViewId="0">
      <selection activeCell="G72" sqref="G72"/>
    </sheetView>
  </sheetViews>
  <sheetFormatPr defaultRowHeight="14.4" x14ac:dyDescent="0.3"/>
  <cols>
    <col min="1" max="1" width="53.21875" customWidth="1"/>
    <col min="2" max="2" width="11.21875" customWidth="1"/>
    <col min="3" max="3" width="10.33203125" customWidth="1"/>
    <col min="4" max="4" width="10.109375" customWidth="1"/>
    <col min="5" max="5" width="11.21875" customWidth="1"/>
    <col min="6" max="6" width="10.109375" customWidth="1"/>
  </cols>
  <sheetData>
    <row r="1" spans="1:7" ht="15.6" x14ac:dyDescent="0.3">
      <c r="A1" s="1"/>
    </row>
    <row r="3" spans="1:7" ht="15.6" x14ac:dyDescent="0.3">
      <c r="A3" s="2" t="s">
        <v>0</v>
      </c>
      <c r="B3" s="2"/>
      <c r="C3" s="2"/>
      <c r="D3" s="2"/>
      <c r="E3" s="2"/>
      <c r="F3" s="2"/>
      <c r="G3" s="2"/>
    </row>
    <row r="4" spans="1:7" ht="15.6" x14ac:dyDescent="0.3">
      <c r="A4" s="2" t="s">
        <v>1</v>
      </c>
      <c r="B4" s="2"/>
      <c r="C4" s="2"/>
      <c r="D4" s="2"/>
      <c r="E4" s="2"/>
      <c r="F4" s="2"/>
      <c r="G4" s="2"/>
    </row>
    <row r="5" spans="1:7" ht="24.6" x14ac:dyDescent="0.4">
      <c r="A5" s="3" t="s">
        <v>2</v>
      </c>
      <c r="D5" s="3"/>
    </row>
    <row r="6" spans="1:7" ht="21" x14ac:dyDescent="0.4">
      <c r="A6" s="4" t="s">
        <v>3</v>
      </c>
      <c r="D6" s="4"/>
      <c r="F6" s="1"/>
    </row>
    <row r="7" spans="1:7" ht="21.6" thickBot="1" x14ac:dyDescent="0.45">
      <c r="A7" s="4"/>
      <c r="D7" s="4"/>
      <c r="F7" s="1"/>
      <c r="G7" s="5" t="s">
        <v>4</v>
      </c>
    </row>
    <row r="8" spans="1:7" ht="15.6" x14ac:dyDescent="0.3">
      <c r="A8" s="6" t="s">
        <v>5</v>
      </c>
      <c r="B8" s="7" t="s">
        <v>6</v>
      </c>
      <c r="C8" s="8"/>
      <c r="D8" s="7" t="s">
        <v>7</v>
      </c>
      <c r="E8" s="8"/>
      <c r="F8" s="7" t="s">
        <v>8</v>
      </c>
      <c r="G8" s="9"/>
    </row>
    <row r="9" spans="1:7" ht="15.6" x14ac:dyDescent="0.3">
      <c r="A9" s="10" t="s">
        <v>9</v>
      </c>
      <c r="B9" s="11" t="s">
        <v>10</v>
      </c>
      <c r="C9" s="12"/>
      <c r="D9" s="11" t="s">
        <v>11</v>
      </c>
      <c r="E9" s="12"/>
      <c r="F9" s="11" t="s">
        <v>12</v>
      </c>
      <c r="G9" s="13"/>
    </row>
    <row r="10" spans="1:7" ht="16.2" thickBot="1" x14ac:dyDescent="0.35">
      <c r="A10" s="14"/>
      <c r="B10" s="11" t="s">
        <v>12</v>
      </c>
      <c r="C10" s="12"/>
      <c r="D10" s="15" t="s">
        <v>13</v>
      </c>
      <c r="E10" s="16"/>
      <c r="F10" s="15"/>
      <c r="G10" s="17"/>
    </row>
    <row r="11" spans="1:7" ht="16.2" thickBot="1" x14ac:dyDescent="0.35">
      <c r="A11" s="18"/>
      <c r="B11" s="165" t="s">
        <v>14</v>
      </c>
      <c r="C11" s="20" t="s">
        <v>15</v>
      </c>
      <c r="D11" s="165" t="s">
        <v>14</v>
      </c>
      <c r="E11" s="165" t="s">
        <v>15</v>
      </c>
      <c r="F11" s="165" t="s">
        <v>14</v>
      </c>
      <c r="G11" s="20" t="s">
        <v>16</v>
      </c>
    </row>
    <row r="12" spans="1:7" ht="15.6" x14ac:dyDescent="0.3">
      <c r="A12" s="21" t="s">
        <v>17</v>
      </c>
      <c r="B12" s="22">
        <v>20213</v>
      </c>
      <c r="C12" s="23">
        <v>22292</v>
      </c>
      <c r="D12" s="24">
        <f>B12/1.6</f>
        <v>12633.125</v>
      </c>
      <c r="E12" s="25">
        <f>C12/1.6</f>
        <v>13932.5</v>
      </c>
      <c r="F12" s="26">
        <f>B12+B12*10%</f>
        <v>22234.3</v>
      </c>
      <c r="G12" s="23">
        <f>C12+C12*10%</f>
        <v>24521.200000000001</v>
      </c>
    </row>
    <row r="13" spans="1:7" ht="15.6" x14ac:dyDescent="0.3">
      <c r="A13" s="27" t="s">
        <v>18</v>
      </c>
      <c r="B13" s="28">
        <f>B12-B12*5%</f>
        <v>19202.349999999999</v>
      </c>
      <c r="C13" s="29">
        <f>C12-C12*5%</f>
        <v>21177.4</v>
      </c>
      <c r="D13" s="28">
        <f t="shared" ref="D13:E21" si="0">B13/1.6</f>
        <v>12001.468749999998</v>
      </c>
      <c r="E13" s="30">
        <f t="shared" si="0"/>
        <v>13235.875</v>
      </c>
      <c r="F13" s="31">
        <f t="shared" ref="F13:G21" si="1">B13+B13*10%</f>
        <v>21122.584999999999</v>
      </c>
      <c r="G13" s="32">
        <f t="shared" si="1"/>
        <v>23295.140000000003</v>
      </c>
    </row>
    <row r="14" spans="1:7" ht="15.6" x14ac:dyDescent="0.3">
      <c r="A14" s="27" t="s">
        <v>19</v>
      </c>
      <c r="B14" s="33">
        <f>B12+B12*15%</f>
        <v>23244.95</v>
      </c>
      <c r="C14" s="29">
        <f>C12+C12*15%</f>
        <v>25635.8</v>
      </c>
      <c r="D14" s="28">
        <f t="shared" si="0"/>
        <v>14528.09375</v>
      </c>
      <c r="E14" s="30">
        <f t="shared" si="0"/>
        <v>16022.374999999998</v>
      </c>
      <c r="F14" s="31">
        <f t="shared" si="1"/>
        <v>25569.445</v>
      </c>
      <c r="G14" s="32">
        <f t="shared" si="1"/>
        <v>28199.379999999997</v>
      </c>
    </row>
    <row r="15" spans="1:7" ht="15.6" x14ac:dyDescent="0.3">
      <c r="A15" s="27" t="s">
        <v>20</v>
      </c>
      <c r="B15" s="28">
        <f>B12+B12*5%</f>
        <v>21223.65</v>
      </c>
      <c r="C15" s="29">
        <f>C12+C12*5%</f>
        <v>23406.6</v>
      </c>
      <c r="D15" s="28">
        <f t="shared" si="0"/>
        <v>13264.78125</v>
      </c>
      <c r="E15" s="30">
        <f t="shared" si="0"/>
        <v>14629.124999999998</v>
      </c>
      <c r="F15" s="31">
        <f t="shared" si="1"/>
        <v>23346.015000000003</v>
      </c>
      <c r="G15" s="32">
        <f t="shared" si="1"/>
        <v>25747.26</v>
      </c>
    </row>
    <row r="16" spans="1:7" ht="15.6" x14ac:dyDescent="0.3">
      <c r="A16" s="27" t="s">
        <v>21</v>
      </c>
      <c r="B16" s="28">
        <f>B12+B12*2%</f>
        <v>20617.259999999998</v>
      </c>
      <c r="C16" s="29">
        <f>C12+C12*2%</f>
        <v>22737.84</v>
      </c>
      <c r="D16" s="28">
        <f t="shared" si="0"/>
        <v>12885.787499999999</v>
      </c>
      <c r="E16" s="30">
        <f t="shared" si="0"/>
        <v>14211.15</v>
      </c>
      <c r="F16" s="31">
        <f t="shared" si="1"/>
        <v>22678.985999999997</v>
      </c>
      <c r="G16" s="32">
        <f t="shared" si="1"/>
        <v>25011.624</v>
      </c>
    </row>
    <row r="17" spans="1:7" ht="15.6" x14ac:dyDescent="0.3">
      <c r="A17" s="27" t="s">
        <v>22</v>
      </c>
      <c r="B17" s="28">
        <f>B12+B12*2%</f>
        <v>20617.259999999998</v>
      </c>
      <c r="C17" s="29">
        <f>C12+C12*2%</f>
        <v>22737.84</v>
      </c>
      <c r="D17" s="28">
        <f t="shared" si="0"/>
        <v>12885.787499999999</v>
      </c>
      <c r="E17" s="30">
        <f t="shared" si="0"/>
        <v>14211.15</v>
      </c>
      <c r="F17" s="31">
        <f t="shared" si="1"/>
        <v>22678.985999999997</v>
      </c>
      <c r="G17" s="32">
        <f t="shared" si="1"/>
        <v>25011.624</v>
      </c>
    </row>
    <row r="18" spans="1:7" ht="15.6" x14ac:dyDescent="0.3">
      <c r="A18" s="34" t="s">
        <v>23</v>
      </c>
      <c r="B18" s="28">
        <f>B12-B12*20%</f>
        <v>16170.4</v>
      </c>
      <c r="C18" s="29">
        <f>C12-C12*20%</f>
        <v>17833.599999999999</v>
      </c>
      <c r="D18" s="28">
        <f t="shared" si="0"/>
        <v>10106.5</v>
      </c>
      <c r="E18" s="30">
        <f t="shared" si="0"/>
        <v>11145.999999999998</v>
      </c>
      <c r="F18" s="31">
        <f t="shared" si="1"/>
        <v>17787.439999999999</v>
      </c>
      <c r="G18" s="32">
        <f t="shared" si="1"/>
        <v>19616.96</v>
      </c>
    </row>
    <row r="19" spans="1:7" ht="15.6" x14ac:dyDescent="0.3">
      <c r="A19" s="34" t="s">
        <v>24</v>
      </c>
      <c r="B19" s="28">
        <f>B12+B12*7%</f>
        <v>21627.91</v>
      </c>
      <c r="C19" s="29">
        <f>C12+C12*7%</f>
        <v>23852.44</v>
      </c>
      <c r="D19" s="28">
        <f t="shared" si="0"/>
        <v>13517.443749999999</v>
      </c>
      <c r="E19" s="30">
        <f t="shared" si="0"/>
        <v>14907.774999999998</v>
      </c>
      <c r="F19" s="31">
        <f t="shared" si="1"/>
        <v>23790.701000000001</v>
      </c>
      <c r="G19" s="32">
        <f t="shared" si="1"/>
        <v>26237.683999999997</v>
      </c>
    </row>
    <row r="20" spans="1:7" ht="15.6" x14ac:dyDescent="0.3">
      <c r="A20" s="34" t="s">
        <v>25</v>
      </c>
      <c r="B20" s="28">
        <f>B12+B12*7%</f>
        <v>21627.91</v>
      </c>
      <c r="C20" s="29">
        <f>C12+C12*7%</f>
        <v>23852.44</v>
      </c>
      <c r="D20" s="28">
        <f t="shared" si="0"/>
        <v>13517.443749999999</v>
      </c>
      <c r="E20" s="30">
        <f t="shared" si="0"/>
        <v>14907.774999999998</v>
      </c>
      <c r="F20" s="31">
        <f t="shared" si="1"/>
        <v>23790.701000000001</v>
      </c>
      <c r="G20" s="32">
        <f t="shared" si="1"/>
        <v>26237.683999999997</v>
      </c>
    </row>
    <row r="21" spans="1:7" ht="16.2" thickBot="1" x14ac:dyDescent="0.35">
      <c r="A21" s="34" t="s">
        <v>26</v>
      </c>
      <c r="B21" s="35">
        <f>B12+B12*20%</f>
        <v>24255.599999999999</v>
      </c>
      <c r="C21" s="36">
        <f>C12+C12*20%</f>
        <v>26750.400000000001</v>
      </c>
      <c r="D21" s="35">
        <f t="shared" si="0"/>
        <v>15159.749999999998</v>
      </c>
      <c r="E21" s="37">
        <f t="shared" si="0"/>
        <v>16719</v>
      </c>
      <c r="F21" s="38">
        <f t="shared" si="1"/>
        <v>26681.16</v>
      </c>
      <c r="G21" s="39">
        <f t="shared" si="1"/>
        <v>29425.440000000002</v>
      </c>
    </row>
    <row r="22" spans="1:7" ht="16.2" thickBot="1" x14ac:dyDescent="0.35">
      <c r="A22" s="40" t="s">
        <v>27</v>
      </c>
      <c r="B22" s="41"/>
      <c r="C22" s="42"/>
      <c r="D22" s="43"/>
      <c r="E22" s="43"/>
      <c r="F22" s="44"/>
      <c r="G22" s="45"/>
    </row>
    <row r="23" spans="1:7" ht="15.6" x14ac:dyDescent="0.3">
      <c r="A23" s="46" t="s">
        <v>28</v>
      </c>
      <c r="B23" s="47"/>
      <c r="C23" s="48">
        <v>8090</v>
      </c>
      <c r="D23" s="49"/>
      <c r="E23" s="50">
        <v>12600</v>
      </c>
      <c r="F23" s="49"/>
      <c r="G23" s="51"/>
    </row>
    <row r="24" spans="1:7" ht="15.6" x14ac:dyDescent="0.3">
      <c r="A24" s="52" t="s">
        <v>29</v>
      </c>
      <c r="B24" s="53"/>
      <c r="C24" s="32">
        <v>14090</v>
      </c>
      <c r="D24" s="33"/>
      <c r="E24" s="54">
        <v>19060</v>
      </c>
      <c r="F24" s="33"/>
      <c r="G24" s="32"/>
    </row>
    <row r="25" spans="1:7" ht="15.6" x14ac:dyDescent="0.3">
      <c r="A25" s="55" t="s">
        <v>30</v>
      </c>
      <c r="B25" s="53"/>
      <c r="C25" s="32">
        <v>12810</v>
      </c>
      <c r="D25" s="33"/>
      <c r="E25" s="54">
        <v>17325</v>
      </c>
      <c r="F25" s="33"/>
      <c r="G25" s="32"/>
    </row>
    <row r="26" spans="1:7" ht="16.2" thickBot="1" x14ac:dyDescent="0.35">
      <c r="A26" s="55" t="s">
        <v>31</v>
      </c>
      <c r="B26" s="53"/>
      <c r="C26" s="32">
        <v>24150</v>
      </c>
      <c r="D26" s="33"/>
      <c r="E26" s="54">
        <v>27830</v>
      </c>
      <c r="F26" s="56"/>
      <c r="G26" s="57"/>
    </row>
    <row r="27" spans="1:7" ht="16.2" thickBot="1" x14ac:dyDescent="0.35">
      <c r="A27" s="58" t="s">
        <v>32</v>
      </c>
      <c r="B27" s="59"/>
      <c r="C27" s="57">
        <v>17330</v>
      </c>
      <c r="D27" s="56"/>
      <c r="E27" s="57">
        <v>21950</v>
      </c>
      <c r="F27" s="60"/>
      <c r="G27" s="61"/>
    </row>
    <row r="28" spans="1:7" ht="15.6" x14ac:dyDescent="0.3">
      <c r="A28" s="2"/>
      <c r="C28" s="62"/>
      <c r="D28" s="62"/>
      <c r="E28" s="62"/>
      <c r="F28" s="62"/>
      <c r="G28" s="62"/>
    </row>
    <row r="29" spans="1:7" ht="15.6" x14ac:dyDescent="0.3">
      <c r="A29" s="2"/>
      <c r="C29" s="62"/>
      <c r="D29" s="62"/>
      <c r="E29" s="62"/>
      <c r="F29" s="62"/>
      <c r="G29" s="62"/>
    </row>
    <row r="30" spans="1:7" ht="17.399999999999999" x14ac:dyDescent="0.3">
      <c r="A30" s="63" t="s">
        <v>33</v>
      </c>
      <c r="B30" s="63"/>
      <c r="G30" s="63"/>
    </row>
    <row r="31" spans="1:7" ht="15" thickBot="1" x14ac:dyDescent="0.35">
      <c r="G31" s="5" t="s">
        <v>4</v>
      </c>
    </row>
    <row r="32" spans="1:7" ht="16.2" thickBot="1" x14ac:dyDescent="0.35">
      <c r="A32" s="7" t="s">
        <v>34</v>
      </c>
      <c r="B32" s="64" t="s">
        <v>35</v>
      </c>
      <c r="C32" s="65"/>
      <c r="D32" s="66" t="s">
        <v>36</v>
      </c>
      <c r="E32" s="66"/>
      <c r="F32" s="64" t="s">
        <v>37</v>
      </c>
      <c r="G32" s="65"/>
    </row>
    <row r="33" spans="1:7" ht="15" thickBot="1" x14ac:dyDescent="0.35">
      <c r="A33" s="67"/>
      <c r="B33" s="68" t="s">
        <v>38</v>
      </c>
      <c r="C33" s="69" t="s">
        <v>39</v>
      </c>
      <c r="D33" s="68" t="s">
        <v>38</v>
      </c>
      <c r="E33" s="70" t="s">
        <v>39</v>
      </c>
      <c r="F33" s="71" t="s">
        <v>38</v>
      </c>
      <c r="G33" s="69" t="s">
        <v>39</v>
      </c>
    </row>
    <row r="34" spans="1:7" ht="15.6" x14ac:dyDescent="0.3">
      <c r="A34" s="72" t="s">
        <v>40</v>
      </c>
      <c r="B34" s="73">
        <v>4190</v>
      </c>
      <c r="C34" s="74">
        <v>4910</v>
      </c>
      <c r="D34" s="53">
        <v>4910</v>
      </c>
      <c r="E34" s="75">
        <v>5485</v>
      </c>
      <c r="F34" s="53">
        <v>5485</v>
      </c>
      <c r="G34" s="74">
        <v>6350</v>
      </c>
    </row>
    <row r="35" spans="1:7" ht="15.6" x14ac:dyDescent="0.3">
      <c r="A35" s="76" t="s">
        <v>41</v>
      </c>
      <c r="B35" s="73">
        <v>5028</v>
      </c>
      <c r="C35" s="74">
        <v>5892</v>
      </c>
      <c r="D35" s="53">
        <v>5892</v>
      </c>
      <c r="E35" s="75">
        <v>6582</v>
      </c>
      <c r="F35" s="53">
        <v>6582</v>
      </c>
      <c r="G35" s="74">
        <v>7620</v>
      </c>
    </row>
    <row r="36" spans="1:7" ht="16.2" thickBot="1" x14ac:dyDescent="0.35">
      <c r="A36" s="76" t="s">
        <v>42</v>
      </c>
      <c r="B36" s="73">
        <v>2000</v>
      </c>
      <c r="C36" s="77"/>
      <c r="D36" s="53"/>
      <c r="E36" s="75"/>
      <c r="F36" s="53"/>
      <c r="G36" s="74"/>
    </row>
    <row r="37" spans="1:7" ht="16.2" thickBot="1" x14ac:dyDescent="0.35">
      <c r="A37" s="78" t="s">
        <v>43</v>
      </c>
      <c r="B37" s="79">
        <v>2400</v>
      </c>
      <c r="C37" s="80"/>
      <c r="D37" s="59"/>
      <c r="E37" s="81"/>
      <c r="F37" s="59"/>
      <c r="G37" s="82"/>
    </row>
    <row r="38" spans="1:7" ht="16.2" thickBot="1" x14ac:dyDescent="0.35">
      <c r="A38" s="14" t="s">
        <v>44</v>
      </c>
      <c r="B38" s="64" t="s">
        <v>45</v>
      </c>
      <c r="C38" s="65"/>
      <c r="D38" s="83" t="s">
        <v>46</v>
      </c>
      <c r="E38" s="84"/>
      <c r="F38" s="64" t="s">
        <v>47</v>
      </c>
      <c r="G38" s="65"/>
    </row>
    <row r="39" spans="1:7" ht="15" thickBot="1" x14ac:dyDescent="0.35">
      <c r="A39" s="85"/>
      <c r="B39" s="86" t="s">
        <v>38</v>
      </c>
      <c r="C39" s="86" t="s">
        <v>48</v>
      </c>
      <c r="D39" s="86" t="s">
        <v>38</v>
      </c>
      <c r="E39" s="87" t="s">
        <v>48</v>
      </c>
      <c r="F39" s="88" t="s">
        <v>38</v>
      </c>
      <c r="G39" s="89" t="s">
        <v>48</v>
      </c>
    </row>
    <row r="40" spans="1:7" ht="15.6" x14ac:dyDescent="0.3">
      <c r="A40" s="90" t="s">
        <v>49</v>
      </c>
      <c r="B40" s="91">
        <v>2810</v>
      </c>
      <c r="C40" s="92">
        <v>3335</v>
      </c>
      <c r="D40" s="91">
        <v>3220</v>
      </c>
      <c r="E40" s="93">
        <v>3635</v>
      </c>
      <c r="F40" s="91">
        <v>3578</v>
      </c>
      <c r="G40" s="92">
        <v>4255</v>
      </c>
    </row>
    <row r="41" spans="1:7" ht="15.6" x14ac:dyDescent="0.3">
      <c r="A41" s="55" t="s">
        <v>50</v>
      </c>
      <c r="B41" s="94">
        <v>3415</v>
      </c>
      <c r="C41" s="95">
        <v>5460</v>
      </c>
      <c r="D41" s="94">
        <v>3910</v>
      </c>
      <c r="E41" s="96">
        <v>6380</v>
      </c>
      <c r="F41" s="97">
        <v>4348</v>
      </c>
      <c r="G41" s="98">
        <v>7195</v>
      </c>
    </row>
    <row r="42" spans="1:7" ht="15.6" x14ac:dyDescent="0.3">
      <c r="A42" s="55" t="s">
        <v>51</v>
      </c>
      <c r="B42" s="99">
        <v>2365</v>
      </c>
      <c r="C42" s="100"/>
      <c r="D42" s="99">
        <v>2710</v>
      </c>
      <c r="E42" s="101"/>
      <c r="F42" s="102">
        <v>3010</v>
      </c>
      <c r="G42" s="103"/>
    </row>
    <row r="43" spans="1:7" ht="15.6" x14ac:dyDescent="0.3">
      <c r="A43" s="55" t="s">
        <v>52</v>
      </c>
      <c r="B43" s="99">
        <v>5120</v>
      </c>
      <c r="C43" s="100">
        <v>5880</v>
      </c>
      <c r="D43" s="99">
        <v>5865</v>
      </c>
      <c r="E43" s="101">
        <v>6405</v>
      </c>
      <c r="F43" s="102">
        <v>6518</v>
      </c>
      <c r="G43" s="103">
        <v>7480</v>
      </c>
    </row>
    <row r="44" spans="1:7" ht="15.6" x14ac:dyDescent="0.3">
      <c r="A44" s="55" t="s">
        <v>53</v>
      </c>
      <c r="B44" s="99">
        <v>5775</v>
      </c>
      <c r="C44" s="100">
        <v>9715</v>
      </c>
      <c r="D44" s="99">
        <v>6615</v>
      </c>
      <c r="E44" s="101">
        <v>10605</v>
      </c>
      <c r="F44" s="102">
        <v>7350</v>
      </c>
      <c r="G44" s="103">
        <v>12365</v>
      </c>
    </row>
    <row r="45" spans="1:7" ht="15.6" x14ac:dyDescent="0.3">
      <c r="A45" s="55" t="s">
        <v>54</v>
      </c>
      <c r="B45" s="99">
        <v>2875</v>
      </c>
      <c r="C45" s="100">
        <v>3300</v>
      </c>
      <c r="D45" s="99">
        <v>3138</v>
      </c>
      <c r="E45" s="101">
        <v>3600</v>
      </c>
      <c r="F45" s="102">
        <v>3660</v>
      </c>
      <c r="G45" s="103">
        <v>4250</v>
      </c>
    </row>
    <row r="46" spans="1:7" ht="15.6" x14ac:dyDescent="0.3">
      <c r="A46" s="104" t="s">
        <v>55</v>
      </c>
      <c r="B46" s="99"/>
      <c r="C46" s="105"/>
      <c r="D46" s="99"/>
      <c r="E46" s="101"/>
      <c r="F46" s="102"/>
      <c r="G46" s="106"/>
    </row>
    <row r="47" spans="1:7" ht="15.6" x14ac:dyDescent="0.3">
      <c r="A47" s="55" t="s">
        <v>56</v>
      </c>
      <c r="B47" s="107">
        <v>3020</v>
      </c>
      <c r="C47" s="108">
        <v>3465</v>
      </c>
      <c r="D47" s="107">
        <v>3460</v>
      </c>
      <c r="E47" s="109">
        <v>3780</v>
      </c>
      <c r="F47" s="110">
        <v>3843</v>
      </c>
      <c r="G47" s="111">
        <v>4463</v>
      </c>
    </row>
    <row r="48" spans="1:7" ht="16.2" thickBot="1" x14ac:dyDescent="0.35">
      <c r="A48" s="112" t="s">
        <v>57</v>
      </c>
      <c r="B48" s="113">
        <v>3900</v>
      </c>
      <c r="C48" s="114"/>
      <c r="D48" s="113">
        <v>4260</v>
      </c>
      <c r="E48" s="115"/>
      <c r="F48" s="116">
        <v>4964</v>
      </c>
      <c r="G48" s="117"/>
    </row>
    <row r="49" spans="1:7" ht="16.2" thickBot="1" x14ac:dyDescent="0.35">
      <c r="A49" s="118" t="s">
        <v>58</v>
      </c>
      <c r="B49" s="119" t="s">
        <v>59</v>
      </c>
      <c r="C49" s="119" t="s">
        <v>38</v>
      </c>
      <c r="D49" s="120" t="s">
        <v>60</v>
      </c>
      <c r="E49" s="64" t="s">
        <v>39</v>
      </c>
      <c r="F49" s="120" t="s">
        <v>61</v>
      </c>
      <c r="G49" s="119"/>
    </row>
    <row r="50" spans="1:7" ht="15.6" x14ac:dyDescent="0.3">
      <c r="A50" s="121"/>
      <c r="B50" s="122"/>
      <c r="C50" s="123"/>
      <c r="D50" s="123"/>
      <c r="E50" s="124"/>
      <c r="F50" s="124"/>
      <c r="G50" s="125"/>
    </row>
    <row r="51" spans="1:7" x14ac:dyDescent="0.3">
      <c r="A51" s="126" t="s">
        <v>62</v>
      </c>
      <c r="B51" s="94">
        <v>2122</v>
      </c>
      <c r="C51" s="127">
        <v>2310</v>
      </c>
      <c r="D51" s="127">
        <v>4358</v>
      </c>
      <c r="E51" s="128">
        <v>2460</v>
      </c>
      <c r="F51" s="128">
        <v>4736</v>
      </c>
      <c r="G51" s="129"/>
    </row>
    <row r="52" spans="1:7" x14ac:dyDescent="0.3">
      <c r="A52" s="126" t="s">
        <v>63</v>
      </c>
      <c r="B52" s="130">
        <v>2888</v>
      </c>
      <c r="C52" s="131">
        <v>3066</v>
      </c>
      <c r="D52" s="131">
        <v>5870</v>
      </c>
      <c r="E52" s="132">
        <v>3522</v>
      </c>
      <c r="F52" s="132">
        <v>6907</v>
      </c>
      <c r="G52" s="133"/>
    </row>
    <row r="53" spans="1:7" ht="15.6" x14ac:dyDescent="0.3">
      <c r="A53" s="55" t="s">
        <v>64</v>
      </c>
      <c r="B53" s="134"/>
      <c r="C53" s="132">
        <v>10364</v>
      </c>
      <c r="D53" s="132"/>
      <c r="E53" s="132">
        <v>11918</v>
      </c>
      <c r="F53" s="132"/>
      <c r="G53" s="133"/>
    </row>
    <row r="54" spans="1:7" ht="15.6" x14ac:dyDescent="0.3">
      <c r="A54" s="55" t="s">
        <v>65</v>
      </c>
      <c r="B54" s="134">
        <v>5938</v>
      </c>
      <c r="C54" s="132">
        <v>6006</v>
      </c>
      <c r="D54" s="132">
        <v>8610</v>
      </c>
      <c r="E54" s="132">
        <v>6604</v>
      </c>
      <c r="F54" s="132">
        <v>9902</v>
      </c>
      <c r="G54" s="133"/>
    </row>
    <row r="55" spans="1:7" ht="15.6" x14ac:dyDescent="0.3">
      <c r="A55" s="135" t="s">
        <v>66</v>
      </c>
      <c r="B55" s="136">
        <v>2580</v>
      </c>
      <c r="C55" s="137">
        <v>2772</v>
      </c>
      <c r="D55" s="137">
        <v>5464</v>
      </c>
      <c r="E55" s="137">
        <v>3077</v>
      </c>
      <c r="F55" s="137">
        <v>5890</v>
      </c>
      <c r="G55" s="138"/>
    </row>
    <row r="56" spans="1:7" x14ac:dyDescent="0.3">
      <c r="A56" s="139" t="s">
        <v>67</v>
      </c>
      <c r="B56" s="102">
        <v>420</v>
      </c>
      <c r="C56" s="140"/>
      <c r="D56" s="140">
        <v>808</v>
      </c>
      <c r="E56" s="140"/>
      <c r="F56" s="140">
        <v>1008</v>
      </c>
      <c r="G56" s="106"/>
    </row>
    <row r="57" spans="1:7" ht="15" thickBot="1" x14ac:dyDescent="0.35">
      <c r="A57" s="141" t="s">
        <v>68</v>
      </c>
      <c r="B57" s="102">
        <v>6000</v>
      </c>
      <c r="C57" s="140"/>
      <c r="D57" s="140"/>
      <c r="E57" s="140"/>
      <c r="F57" s="140"/>
      <c r="G57" s="106"/>
    </row>
    <row r="58" spans="1:7" ht="15" thickBot="1" x14ac:dyDescent="0.35">
      <c r="A58" s="142"/>
      <c r="B58" s="143"/>
      <c r="C58" s="124"/>
      <c r="D58" s="124"/>
      <c r="E58" s="124"/>
      <c r="F58" s="124"/>
      <c r="G58" s="125"/>
    </row>
    <row r="59" spans="1:7" ht="15.6" x14ac:dyDescent="0.3">
      <c r="A59" s="7" t="s">
        <v>69</v>
      </c>
      <c r="B59" s="144" t="s">
        <v>35</v>
      </c>
      <c r="C59" s="145"/>
      <c r="D59" s="144" t="s">
        <v>36</v>
      </c>
      <c r="E59" s="145"/>
      <c r="F59" s="144" t="s">
        <v>47</v>
      </c>
      <c r="G59" s="146"/>
    </row>
    <row r="60" spans="1:7" x14ac:dyDescent="0.3">
      <c r="A60" s="147"/>
      <c r="B60" s="148" t="s">
        <v>38</v>
      </c>
      <c r="C60" s="149" t="s">
        <v>39</v>
      </c>
      <c r="D60" s="148" t="s">
        <v>38</v>
      </c>
      <c r="E60" s="149" t="s">
        <v>39</v>
      </c>
      <c r="F60" s="148" t="s">
        <v>38</v>
      </c>
      <c r="G60" s="150" t="s">
        <v>39</v>
      </c>
    </row>
    <row r="61" spans="1:7" ht="16.2" thickBot="1" x14ac:dyDescent="0.35">
      <c r="A61" s="112" t="s">
        <v>70</v>
      </c>
      <c r="B61" s="151">
        <v>2080</v>
      </c>
      <c r="C61" s="81">
        <v>2394</v>
      </c>
      <c r="D61" s="152">
        <v>2426</v>
      </c>
      <c r="E61" s="153">
        <v>2772</v>
      </c>
      <c r="F61" s="59">
        <v>2656</v>
      </c>
      <c r="G61" s="82">
        <v>3004</v>
      </c>
    </row>
    <row r="62" spans="1:7" ht="16.2" thickBot="1" x14ac:dyDescent="0.35">
      <c r="A62" s="154" t="s">
        <v>71</v>
      </c>
      <c r="B62" s="154">
        <v>694</v>
      </c>
      <c r="C62" s="155"/>
      <c r="D62" s="154">
        <v>798</v>
      </c>
      <c r="E62" s="156"/>
      <c r="F62" s="155">
        <v>890</v>
      </c>
      <c r="G62" s="156"/>
    </row>
    <row r="63" spans="1:7" ht="15.6" x14ac:dyDescent="0.3">
      <c r="A63" s="12"/>
      <c r="B63" s="157"/>
      <c r="C63" s="157"/>
      <c r="D63" s="123"/>
    </row>
    <row r="66" spans="1:7" ht="17.399999999999999" x14ac:dyDescent="0.3">
      <c r="A66" s="63" t="s">
        <v>72</v>
      </c>
      <c r="B66" s="63"/>
    </row>
    <row r="67" spans="1:7" ht="15" thickBot="1" x14ac:dyDescent="0.35">
      <c r="E67" t="s">
        <v>4</v>
      </c>
    </row>
    <row r="68" spans="1:7" ht="15.6" x14ac:dyDescent="0.3">
      <c r="A68" s="6" t="s">
        <v>73</v>
      </c>
      <c r="B68" s="8" t="s">
        <v>74</v>
      </c>
      <c r="C68" s="8"/>
      <c r="D68" s="7" t="s">
        <v>75</v>
      </c>
      <c r="E68" s="9"/>
      <c r="F68" s="12"/>
      <c r="G68" s="12"/>
    </row>
    <row r="69" spans="1:7" ht="15.6" x14ac:dyDescent="0.3">
      <c r="A69" s="10"/>
      <c r="B69" s="12" t="s">
        <v>76</v>
      </c>
      <c r="C69" s="12"/>
      <c r="D69" s="11" t="s">
        <v>77</v>
      </c>
      <c r="E69" s="13"/>
      <c r="F69" s="12"/>
      <c r="G69" s="12"/>
    </row>
    <row r="70" spans="1:7" ht="16.2" thickBot="1" x14ac:dyDescent="0.35">
      <c r="A70" s="14"/>
      <c r="B70" s="12"/>
      <c r="C70" s="12"/>
      <c r="D70" s="11" t="s">
        <v>76</v>
      </c>
      <c r="E70" s="13"/>
      <c r="F70" s="12"/>
      <c r="G70" s="12"/>
    </row>
    <row r="71" spans="1:7" ht="16.2" thickBot="1" x14ac:dyDescent="0.35">
      <c r="A71" s="158"/>
      <c r="B71" s="159" t="s">
        <v>14</v>
      </c>
      <c r="C71" s="19" t="s">
        <v>15</v>
      </c>
      <c r="D71" s="6" t="s">
        <v>14</v>
      </c>
      <c r="E71" s="20" t="s">
        <v>15</v>
      </c>
      <c r="F71" s="160"/>
      <c r="G71" s="160"/>
    </row>
    <row r="72" spans="1:7" x14ac:dyDescent="0.3">
      <c r="A72" s="91" t="s">
        <v>78</v>
      </c>
      <c r="B72" s="161">
        <v>7338</v>
      </c>
      <c r="C72" s="161">
        <v>10707</v>
      </c>
      <c r="D72" s="161">
        <v>8154</v>
      </c>
      <c r="E72" s="162">
        <v>11897</v>
      </c>
    </row>
    <row r="73" spans="1:7" x14ac:dyDescent="0.3">
      <c r="A73" s="94" t="s">
        <v>79</v>
      </c>
      <c r="B73" s="127">
        <v>8439</v>
      </c>
      <c r="C73" s="127"/>
      <c r="D73" s="127">
        <v>8154</v>
      </c>
      <c r="E73" s="163"/>
    </row>
    <row r="74" spans="1:7" x14ac:dyDescent="0.3">
      <c r="A74" s="94" t="s">
        <v>80</v>
      </c>
      <c r="B74" s="127">
        <v>11374</v>
      </c>
      <c r="C74" s="127"/>
      <c r="D74" s="127">
        <v>12633</v>
      </c>
      <c r="E74" s="163"/>
    </row>
    <row r="75" spans="1:7" x14ac:dyDescent="0.3">
      <c r="A75" s="97" t="s">
        <v>81</v>
      </c>
      <c r="B75" s="127"/>
      <c r="C75" s="127">
        <v>8925</v>
      </c>
      <c r="D75" s="127"/>
      <c r="E75" s="163">
        <v>8925</v>
      </c>
    </row>
    <row r="76" spans="1:7" x14ac:dyDescent="0.3">
      <c r="A76" s="97" t="s">
        <v>82</v>
      </c>
      <c r="B76" s="127"/>
      <c r="C76" s="127"/>
      <c r="D76" s="127"/>
      <c r="E76" s="163">
        <v>10994</v>
      </c>
    </row>
    <row r="77" spans="1:7" ht="15" thickBot="1" x14ac:dyDescent="0.35">
      <c r="A77" s="116" t="s">
        <v>83</v>
      </c>
      <c r="B77" s="164"/>
      <c r="C77" s="164">
        <v>924</v>
      </c>
      <c r="D77" s="164"/>
      <c r="E77" s="117">
        <v>1040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2019-01-03T09:24:11Z</dcterms:modified>
</cp:coreProperties>
</file>